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amples and Templates\Excel\Fungsi\"/>
    </mc:Choice>
  </mc:AlternateContent>
  <bookViews>
    <workbookView xWindow="0" yWindow="0" windowWidth="28800" windowHeight="127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7" i="1" l="1"/>
  <c r="E9" i="1"/>
  <c r="F9" i="1" s="1"/>
  <c r="E8" i="1"/>
  <c r="F8" i="1" s="1"/>
  <c r="E6" i="1"/>
  <c r="F6" i="1" s="1"/>
  <c r="F23" i="1"/>
  <c r="E7" i="1" l="1"/>
  <c r="E11" i="1" s="1"/>
  <c r="F21" i="1"/>
  <c r="F20" i="1"/>
  <c r="F19" i="1"/>
  <c r="F18" i="1"/>
  <c r="F16" i="1"/>
  <c r="F17" i="1"/>
  <c r="F15" i="1"/>
  <c r="F22" i="1"/>
  <c r="F7" i="1" l="1"/>
  <c r="F11" i="1" s="1"/>
</calcChain>
</file>

<file path=xl/sharedStrings.xml><?xml version="1.0" encoding="utf-8"?>
<sst xmlns="http://schemas.openxmlformats.org/spreadsheetml/2006/main" count="26" uniqueCount="26">
  <si>
    <t>PKP</t>
  </si>
  <si>
    <t>Rumus</t>
  </si>
  <si>
    <t>Cara</t>
  </si>
  <si>
    <t>=IF(C5&gt;500000000;C5*30%-55000000;IF(C5&gt;250000000;C5*25%-30000000;IF(C5&gt;50000000;C5*15%-5000000;C5*5%))</t>
  </si>
  <si>
    <t>Range</t>
  </si>
  <si>
    <t>Rate</t>
  </si>
  <si>
    <t>Total</t>
  </si>
  <si>
    <t>=((C5&lt;=50000000)*(C5*5%))+(((C5&gt;50000000)*(C5&lt;=250000000))*(2500000+((C5-50000000)*15%)))+(((C5&gt;250000000)*(C5&lt;=500000000))*(32500000+((C5-250000000)*25%)))+((C5&gt;500000000)*(95000000+((C5-500000000)*30%)))</t>
  </si>
  <si>
    <t>=IF(C5&lt;=50000000,C5*5%,IF(C5&lt;=250000000,2500000+((C5-50000000)*15%),IF(C5&lt;=500000000,32500000+((C5-250000000)*25%),95000000+((C5-500000000)*30%))))</t>
  </si>
  <si>
    <t>=(MIN(50000000,C5)*5%)+SUMPRODUCT(--(C5&gt;{50000000;250000000;500000000}), C5-{50000000;250000000;500000000},{15;10;5}%)</t>
  </si>
  <si>
    <t>=INDEX(({5;15;25;30}%*C5)-{0;5000000;30000000;55000000}, MATCH(1,1/(C5&gt;={0;50000000;250000000;500000000})))</t>
  </si>
  <si>
    <t>=(MIN(MAX(0,C5),50000000)*5%)+(MIN(MAX(0,C5-50000000),200000000)*15%)+(MIN(MAX(0,C5-250000000),250000000)*25%)+(MAX(0,C5-500000000)*30%)</t>
  </si>
  <si>
    <t>=(MAX(0,C5)*5%)+(MAX(0,C5-50000000)*10%)+(MAX(0,C5-250000000)*10%)</t>
  </si>
  <si>
    <t>=MAX(({5;15;25;30}%*C5)-{0;5000000;30000000;55000000})</t>
  </si>
  <si>
    <t>0-50 juta</t>
  </si>
  <si>
    <t>50-250 juta</t>
  </si>
  <si>
    <t>250-500 juta</t>
  </si>
  <si>
    <t>&gt;500 juta</t>
  </si>
  <si>
    <t>Penghasilan Kena Pajak</t>
  </si>
  <si>
    <t>=((C5*30%)-(MIN(C5,500000000)*5%)-(MIN(C5,250000000)*10%)-(MIN(C5,50000000)*10%))</t>
  </si>
  <si>
    <t>PPh 21</t>
  </si>
  <si>
    <t>Rumus dengan array. Tekan Ctrl + Shift + Enter saat input rumus</t>
  </si>
  <si>
    <t>Catatan</t>
  </si>
  <si>
    <t>Hasil Perhitungan</t>
  </si>
  <si>
    <t>Perhitungan secara manual:</t>
  </si>
  <si>
    <t>Perhitungan dengan rumus (9 cara)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</si>
</sst>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3366"/>
      <name val="Calibri"/>
      <family val="2"/>
      <scheme val="minor"/>
    </font>
    <font>
      <sz val="12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41" fontId="2" fillId="0" borderId="0" xfId="2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1" fontId="3" fillId="0" borderId="0" xfId="2" applyFont="1" applyAlignment="1">
      <alignment horizontal="center"/>
    </xf>
    <xf numFmtId="164" fontId="2" fillId="0" borderId="0" xfId="1" applyNumberFormat="1" applyFont="1"/>
    <xf numFmtId="164" fontId="3" fillId="0" borderId="1" xfId="1" applyNumberFormat="1" applyFont="1" applyBorder="1" applyAlignment="1">
      <alignment horizontal="center"/>
    </xf>
    <xf numFmtId="164" fontId="2" fillId="0" borderId="1" xfId="1" applyNumberFormat="1" applyFont="1" applyBorder="1" applyAlignment="1">
      <alignment vertical="center"/>
    </xf>
    <xf numFmtId="0" fontId="2" fillId="0" borderId="1" xfId="0" applyFont="1" applyBorder="1"/>
    <xf numFmtId="41" fontId="2" fillId="0" borderId="0" xfId="0" applyNumberFormat="1" applyFont="1"/>
    <xf numFmtId="41" fontId="2" fillId="0" borderId="1" xfId="2" applyFont="1" applyBorder="1"/>
    <xf numFmtId="41" fontId="2" fillId="0" borderId="1" xfId="0" applyNumberFormat="1" applyFont="1" applyBorder="1"/>
    <xf numFmtId="41" fontId="3" fillId="0" borderId="1" xfId="2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1" fontId="2" fillId="0" borderId="1" xfId="2" applyFont="1" applyBorder="1" applyAlignment="1">
      <alignment horizontal="center"/>
    </xf>
    <xf numFmtId="41" fontId="2" fillId="2" borderId="0" xfId="2" applyFont="1" applyFill="1"/>
    <xf numFmtId="0" fontId="3" fillId="0" borderId="1" xfId="0" applyFont="1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9" fontId="2" fillId="0" borderId="1" xfId="3" applyFont="1" applyBorder="1" applyAlignment="1">
      <alignment horizontal="center" vertical="center"/>
    </xf>
    <xf numFmtId="41" fontId="2" fillId="0" borderId="1" xfId="2" applyFont="1" applyBorder="1" applyAlignment="1">
      <alignment horizontal="center" vertical="center"/>
    </xf>
    <xf numFmtId="41" fontId="3" fillId="2" borderId="1" xfId="2" applyFont="1" applyFill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2" xfId="0" quotePrefix="1" applyFont="1" applyBorder="1" applyAlignment="1">
      <alignment horizontal="left" vertical="center" wrapText="1"/>
    </xf>
    <xf numFmtId="0" fontId="2" fillId="0" borderId="3" xfId="0" quotePrefix="1" applyFont="1" applyBorder="1" applyAlignment="1">
      <alignment horizontal="left" vertical="center" wrapText="1"/>
    </xf>
    <xf numFmtId="0" fontId="2" fillId="0" borderId="4" xfId="0" quotePrefix="1" applyFont="1" applyBorder="1" applyAlignment="1">
      <alignment horizontal="left" vertical="center" wrapText="1"/>
    </xf>
    <xf numFmtId="41" fontId="5" fillId="0" borderId="2" xfId="2" quotePrefix="1" applyFont="1" applyBorder="1" applyAlignment="1">
      <alignment horizontal="left" vertical="center" wrapText="1"/>
    </xf>
    <xf numFmtId="41" fontId="5" fillId="0" borderId="3" xfId="2" quotePrefix="1" applyFont="1" applyBorder="1" applyAlignment="1">
      <alignment horizontal="left" vertical="center" wrapText="1"/>
    </xf>
    <xf numFmtId="41" fontId="5" fillId="0" borderId="4" xfId="2" quotePrefix="1" applyFont="1" applyBorder="1" applyAlignment="1">
      <alignment horizontal="left" vertical="center" wrapText="1"/>
    </xf>
    <xf numFmtId="0" fontId="4" fillId="0" borderId="2" xfId="0" quotePrefix="1" applyFont="1" applyBorder="1" applyAlignment="1">
      <alignment horizontal="left" vertical="top" wrapText="1"/>
    </xf>
    <xf numFmtId="0" fontId="4" fillId="0" borderId="3" xfId="0" quotePrefix="1" applyFont="1" applyBorder="1" applyAlignment="1">
      <alignment horizontal="left" vertical="top" wrapText="1"/>
    </xf>
    <xf numFmtId="0" fontId="4" fillId="0" borderId="4" xfId="0" quotePrefix="1" applyFont="1" applyBorder="1" applyAlignment="1">
      <alignment horizontal="left" vertical="top" wrapText="1"/>
    </xf>
    <xf numFmtId="41" fontId="3" fillId="3" borderId="1" xfId="2" applyFont="1" applyFill="1" applyBorder="1"/>
    <xf numFmtId="164" fontId="2" fillId="3" borderId="1" xfId="1" applyNumberFormat="1" applyFont="1" applyFill="1" applyBorder="1" applyAlignment="1">
      <alignment vertical="center"/>
    </xf>
    <xf numFmtId="0" fontId="2" fillId="0" borderId="0" xfId="0" applyFont="1" applyFill="1"/>
    <xf numFmtId="164" fontId="3" fillId="0" borderId="1" xfId="1" applyNumberFormat="1" applyFont="1" applyFill="1" applyBorder="1" applyAlignment="1">
      <alignment horizontal="center"/>
    </xf>
    <xf numFmtId="164" fontId="2" fillId="0" borderId="1" xfId="1" applyNumberFormat="1" applyFont="1" applyFill="1" applyBorder="1" applyAlignment="1">
      <alignment vertical="center"/>
    </xf>
    <xf numFmtId="0" fontId="3" fillId="0" borderId="0" xfId="0" applyFont="1"/>
  </cellXfs>
  <cellStyles count="4">
    <cellStyle name="Comma" xfId="1" builtinId="3"/>
    <cellStyle name="Comma [0]" xfId="2" builtinId="6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7"/>
  <sheetViews>
    <sheetView tabSelected="1" workbookViewId="0">
      <selection activeCell="A4" sqref="A4"/>
    </sheetView>
  </sheetViews>
  <sheetFormatPr defaultRowHeight="15.75" x14ac:dyDescent="0.25"/>
  <cols>
    <col min="1" max="1" width="1.5703125" style="1" customWidth="1"/>
    <col min="2" max="2" width="8.5703125" style="1" customWidth="1"/>
    <col min="3" max="3" width="27.7109375" style="1" customWidth="1"/>
    <col min="4" max="4" width="14.7109375" style="1" customWidth="1"/>
    <col min="5" max="5" width="21.5703125" style="1" customWidth="1"/>
    <col min="6" max="6" width="18.7109375" style="6" customWidth="1"/>
    <col min="7" max="7" width="30.28515625" style="36" customWidth="1"/>
    <col min="8" max="8" width="15.42578125" style="1" customWidth="1"/>
    <col min="9" max="9" width="8.5703125" style="2" customWidth="1"/>
    <col min="10" max="10" width="18.7109375" style="2" customWidth="1"/>
    <col min="11" max="11" width="15.7109375" style="2" bestFit="1" customWidth="1"/>
    <col min="12" max="12" width="14" style="1" bestFit="1" customWidth="1"/>
    <col min="13" max="13" width="11.5703125" style="2" bestFit="1" customWidth="1"/>
    <col min="14" max="15" width="12.7109375" style="1" bestFit="1" customWidth="1"/>
    <col min="16" max="16384" width="9.140625" style="1"/>
  </cols>
  <sheetData>
    <row r="2" spans="2:15" x14ac:dyDescent="0.25">
      <c r="C2" s="39" t="s">
        <v>18</v>
      </c>
      <c r="F2" s="16">
        <v>1000000000</v>
      </c>
    </row>
    <row r="3" spans="2:15" x14ac:dyDescent="0.25">
      <c r="F3" s="1"/>
    </row>
    <row r="4" spans="2:15" x14ac:dyDescent="0.25">
      <c r="B4" s="39" t="s">
        <v>24</v>
      </c>
      <c r="F4" s="1"/>
    </row>
    <row r="5" spans="2:15" x14ac:dyDescent="0.25">
      <c r="C5" s="13" t="s">
        <v>4</v>
      </c>
      <c r="D5" s="18" t="s">
        <v>5</v>
      </c>
      <c r="E5" s="13" t="s">
        <v>0</v>
      </c>
      <c r="F5" s="4" t="s">
        <v>20</v>
      </c>
    </row>
    <row r="6" spans="2:15" x14ac:dyDescent="0.25">
      <c r="C6" s="14" t="s">
        <v>14</v>
      </c>
      <c r="D6" s="19">
        <v>0.05</v>
      </c>
      <c r="E6" s="11">
        <f>IF($F$2&gt;=50000000,50000000,$F$2)</f>
        <v>50000000</v>
      </c>
      <c r="F6" s="12">
        <f>D6*E6</f>
        <v>2500000</v>
      </c>
    </row>
    <row r="7" spans="2:15" x14ac:dyDescent="0.25">
      <c r="C7" s="14" t="s">
        <v>15</v>
      </c>
      <c r="D7" s="19">
        <v>0.15</v>
      </c>
      <c r="E7" s="11">
        <f>IF($F$2&lt;=$E$6,0,IF($F$2&gt;250000000,200000000,F2-E6))</f>
        <v>200000000</v>
      </c>
      <c r="F7" s="12">
        <f>D7*E7</f>
        <v>30000000</v>
      </c>
    </row>
    <row r="8" spans="2:15" x14ac:dyDescent="0.25">
      <c r="C8" s="14" t="s">
        <v>16</v>
      </c>
      <c r="D8" s="19">
        <v>0.25</v>
      </c>
      <c r="E8" s="11">
        <f>IF($F$2&lt;=250000000,0,IF($F$2&gt;500000000,250000000,$F$2-250000000))</f>
        <v>250000000</v>
      </c>
      <c r="F8" s="12">
        <f>D8*E8</f>
        <v>62500000</v>
      </c>
    </row>
    <row r="9" spans="2:15" x14ac:dyDescent="0.25">
      <c r="C9" s="14" t="s">
        <v>17</v>
      </c>
      <c r="D9" s="19">
        <v>0.3</v>
      </c>
      <c r="E9" s="11">
        <f>IF($F$2&lt;=500000000,0,IF($F$2&gt;500000000,F2-500000000,$F$2))</f>
        <v>500000000</v>
      </c>
      <c r="F9" s="12">
        <f>D9*E9</f>
        <v>150000000</v>
      </c>
    </row>
    <row r="10" spans="2:15" x14ac:dyDescent="0.25">
      <c r="C10" s="15"/>
      <c r="D10" s="20"/>
      <c r="E10" s="11"/>
      <c r="F10" s="9"/>
    </row>
    <row r="11" spans="2:15" x14ac:dyDescent="0.25">
      <c r="C11" s="13" t="s">
        <v>6</v>
      </c>
      <c r="D11" s="13"/>
      <c r="E11" s="21">
        <f>SUM(E6:E10)</f>
        <v>1000000000</v>
      </c>
      <c r="F11" s="34">
        <f t="shared" ref="F11" si="0">SUM(F6:F10)</f>
        <v>245000000</v>
      </c>
    </row>
    <row r="13" spans="2:15" x14ac:dyDescent="0.25">
      <c r="B13" s="39" t="s">
        <v>25</v>
      </c>
    </row>
    <row r="14" spans="2:15" s="3" customFormat="1" x14ac:dyDescent="0.25">
      <c r="B14" s="4" t="s">
        <v>2</v>
      </c>
      <c r="C14" s="22" t="s">
        <v>1</v>
      </c>
      <c r="D14" s="23"/>
      <c r="E14" s="24"/>
      <c r="F14" s="7" t="s">
        <v>23</v>
      </c>
      <c r="G14" s="37" t="s">
        <v>22</v>
      </c>
      <c r="M14" s="5"/>
    </row>
    <row r="15" spans="2:15" ht="84" customHeight="1" x14ac:dyDescent="0.25">
      <c r="B15" s="17">
        <v>1</v>
      </c>
      <c r="C15" s="31" t="s">
        <v>7</v>
      </c>
      <c r="D15" s="32"/>
      <c r="E15" s="33"/>
      <c r="F15" s="35">
        <f>((F2&lt;=50000000)*(F2*5%))+(((F2&gt;50000000)*(F2&lt;=250000000))*(2500000+((F2-50000000)*15%)))+(((F2&gt;250000000)*(F2&lt;=500000000))*(32500000+((F2-250000000)*25%)))+((F2&gt;500000000)*(95000000+((F2-500000000)*30%)))</f>
        <v>245000000</v>
      </c>
      <c r="G15" s="38"/>
      <c r="I15" s="1"/>
      <c r="J15" s="1"/>
      <c r="K15" s="1"/>
      <c r="N15" s="2"/>
      <c r="O15" s="10"/>
    </row>
    <row r="16" spans="2:15" ht="51.75" customHeight="1" x14ac:dyDescent="0.25">
      <c r="B16" s="17">
        <v>2</v>
      </c>
      <c r="C16" s="25" t="s">
        <v>8</v>
      </c>
      <c r="D16" s="26"/>
      <c r="E16" s="27"/>
      <c r="F16" s="35">
        <f>IF(F2&lt;=50000000,F2*5%,IF(F2&lt;=250000000,2500000+((F2-50000000)*15%),IF(F2&lt;=500000000,32500000+((F2-250000000)*25%),95000000+((F2-500000000)*30%))))</f>
        <v>245000000</v>
      </c>
      <c r="G16" s="38"/>
      <c r="I16" s="1"/>
      <c r="J16" s="1"/>
      <c r="K16" s="1"/>
      <c r="N16" s="10"/>
      <c r="O16" s="10"/>
    </row>
    <row r="17" spans="2:11" ht="51.75" customHeight="1" x14ac:dyDescent="0.25">
      <c r="B17" s="17">
        <v>3</v>
      </c>
      <c r="C17" s="25" t="s">
        <v>9</v>
      </c>
      <c r="D17" s="26"/>
      <c r="E17" s="27"/>
      <c r="F17" s="35">
        <f>(MIN(50000000,F2)*5%)+SUMPRODUCT(--(F2&gt;{50000000;250000000;500000000}), F2-{50000000;250000000;500000000},{15;10;5}%)</f>
        <v>245000000</v>
      </c>
      <c r="G17" s="38"/>
      <c r="I17" s="1"/>
      <c r="J17" s="1"/>
      <c r="K17" s="1"/>
    </row>
    <row r="18" spans="2:11" ht="47.25" customHeight="1" x14ac:dyDescent="0.25">
      <c r="B18" s="17">
        <v>4</v>
      </c>
      <c r="C18" s="25" t="s">
        <v>10</v>
      </c>
      <c r="D18" s="26"/>
      <c r="E18" s="27"/>
      <c r="F18" s="35">
        <f>INDEX(({5;15;25;30}%*F2)-{0;5000000;30000000;55000000}, MATCH(1,1/(F2&gt;={0;50000000;250000000;500000000})))</f>
        <v>245000000</v>
      </c>
      <c r="G18" s="38"/>
      <c r="I18" s="1"/>
      <c r="J18" s="1"/>
      <c r="K18" s="1"/>
    </row>
    <row r="19" spans="2:11" ht="47.25" customHeight="1" x14ac:dyDescent="0.25">
      <c r="B19" s="17">
        <v>5</v>
      </c>
      <c r="C19" s="25" t="s">
        <v>11</v>
      </c>
      <c r="D19" s="26"/>
      <c r="E19" s="27"/>
      <c r="F19" s="35">
        <f>(MIN(MAX(0,F2),50000000)*5%)+(MIN(MAX(0,F2-50000000),200000000)*15%)+(MIN(MAX(0,F2-250000000),250000000)*25%)+(MAX(0,F2-500000000)*30%)</f>
        <v>245000000</v>
      </c>
      <c r="G19" s="38"/>
      <c r="I19" s="1"/>
      <c r="J19" s="1"/>
      <c r="K19" s="1"/>
    </row>
    <row r="20" spans="2:11" ht="36.75" customHeight="1" x14ac:dyDescent="0.25">
      <c r="B20" s="17">
        <v>6</v>
      </c>
      <c r="C20" s="25" t="s">
        <v>19</v>
      </c>
      <c r="D20" s="26"/>
      <c r="E20" s="27"/>
      <c r="F20" s="35">
        <f>((F2*30%)-(MIN(F2,500000000)*5%)-(MIN(F2,250000000)*10%)-(MIN(F2,50000000)*10%))</f>
        <v>245000000</v>
      </c>
      <c r="G20" s="38"/>
      <c r="I20" s="1"/>
      <c r="J20" s="1"/>
      <c r="K20" s="1"/>
    </row>
    <row r="21" spans="2:11" ht="36" customHeight="1" x14ac:dyDescent="0.25">
      <c r="B21" s="17">
        <v>7</v>
      </c>
      <c r="C21" s="25" t="s">
        <v>12</v>
      </c>
      <c r="D21" s="26"/>
      <c r="E21" s="27"/>
      <c r="F21" s="35">
        <f>(MAX(0,F2)*5%)+(MAX(0,F2-50000000)*10%)+(MAX(0,F2-250000000)*10%)</f>
        <v>220000000</v>
      </c>
      <c r="G21" s="38"/>
    </row>
    <row r="22" spans="2:11" x14ac:dyDescent="0.25">
      <c r="B22" s="17">
        <v>8</v>
      </c>
      <c r="C22" s="28" t="s">
        <v>13</v>
      </c>
      <c r="D22" s="29"/>
      <c r="E22" s="30"/>
      <c r="F22" s="35">
        <f>MAX(({5;15;25;30}%*F2)-{0;5000000;30000000;55000000})</f>
        <v>245000000</v>
      </c>
      <c r="G22" s="38" t="s">
        <v>21</v>
      </c>
    </row>
    <row r="23" spans="2:11" ht="31.5" customHeight="1" x14ac:dyDescent="0.25">
      <c r="B23" s="17">
        <v>9</v>
      </c>
      <c r="C23" s="25" t="s">
        <v>3</v>
      </c>
      <c r="D23" s="26"/>
      <c r="E23" s="27"/>
      <c r="F23" s="35">
        <f>IF(F2&gt;500000000,F2*30%-55000000,IF(F2&gt;250000000,F2*25%-30000000,IF(F2&gt;50000000,F2*15%-5000000,F2*5%)))</f>
        <v>245000000</v>
      </c>
      <c r="G23" s="38"/>
    </row>
    <row r="26" spans="2:11" x14ac:dyDescent="0.25">
      <c r="I26" s="1"/>
      <c r="J26" s="1"/>
      <c r="K26" s="1"/>
    </row>
    <row r="27" spans="2:11" x14ac:dyDescent="0.25">
      <c r="I27" s="1"/>
      <c r="J27" s="1"/>
      <c r="K27" s="1"/>
    </row>
    <row r="28" spans="2:11" x14ac:dyDescent="0.25">
      <c r="F28" s="1"/>
      <c r="I28" s="1"/>
      <c r="J28" s="1"/>
      <c r="K28" s="1"/>
    </row>
    <row r="29" spans="2:11" x14ac:dyDescent="0.25">
      <c r="F29" s="1"/>
      <c r="I29" s="1"/>
      <c r="J29" s="1"/>
      <c r="K29" s="1"/>
    </row>
    <row r="30" spans="2:11" x14ac:dyDescent="0.25">
      <c r="F30" s="1"/>
      <c r="I30" s="1"/>
      <c r="J30" s="1"/>
      <c r="K30" s="1"/>
    </row>
    <row r="31" spans="2:11" x14ac:dyDescent="0.25">
      <c r="F31" s="1"/>
      <c r="I31" s="1"/>
      <c r="J31" s="1"/>
      <c r="K31" s="1"/>
    </row>
    <row r="32" spans="2:11" x14ac:dyDescent="0.25">
      <c r="F32" s="1"/>
      <c r="I32" s="1"/>
      <c r="J32" s="1"/>
      <c r="K32" s="1"/>
    </row>
    <row r="33" spans="6:11" x14ac:dyDescent="0.25">
      <c r="F33" s="1"/>
    </row>
    <row r="34" spans="6:11" x14ac:dyDescent="0.25">
      <c r="F34" s="1"/>
    </row>
    <row r="47" spans="6:11" x14ac:dyDescent="0.25">
      <c r="H47" s="2"/>
      <c r="K47" s="8">
        <f>MAX(({5;15;25;30}%*H47)-{0;5000000;30000000;55000000})</f>
        <v>0</v>
      </c>
    </row>
  </sheetData>
  <mergeCells count="10">
    <mergeCell ref="C21:E21"/>
    <mergeCell ref="C22:E22"/>
    <mergeCell ref="C23:E23"/>
    <mergeCell ref="C14:E14"/>
    <mergeCell ref="C15:E15"/>
    <mergeCell ref="C16:E16"/>
    <mergeCell ref="C17:E17"/>
    <mergeCell ref="C18:E18"/>
    <mergeCell ref="C19:E19"/>
    <mergeCell ref="C20:E20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Ringo Consult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Ringo</dc:creator>
  <cp:lastModifiedBy>Alexander Ringo</cp:lastModifiedBy>
  <dcterms:created xsi:type="dcterms:W3CDTF">2015-12-14T04:49:49Z</dcterms:created>
  <dcterms:modified xsi:type="dcterms:W3CDTF">2016-06-22T09:05:47Z</dcterms:modified>
</cp:coreProperties>
</file>